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'стр.1'!$A$1:$DD$34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<sst xmlns="http://schemas.openxmlformats.org/spreadsheetml/2006/main" count="52" uniqueCount="33">
  <si>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</si>
  <si>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</si>
  <si>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</si>
  <si>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</si>
  <si>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</si>
  <si>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</si>
  <si>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</si>
  <si>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</si>
  <si>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</si>
  <si>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</si>
  <si>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</si>
  <si>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</si>
  <si>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</si>
  <si>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</si>
  <si>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</si>
  <si>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</si>
  <si>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</si>
  <si>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</si>
  <si>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</si>
  <si>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</si>
  <si>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</si>
  <si>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</si>
  <si>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</si>
  <si>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</si>
  <si>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</si>
  <si>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</si>
  <si>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</si>
  <si>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</si>
  <si>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</si>
  <si>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</si>
  <si>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</si>
  <si>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АО "Содружество"</t>
  </si>
  <si>
    <t>2021 год (отчет)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</si>
</sst>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 indent="2"/>
    </xf>
    <xf numFmtId="49" fontId="4" fillId="0" borderId="13" xfId="0" applyNumberFormat="1" applyFont="1" applyBorder="1" applyAlignment="1">
      <alignment horizontal="left" vertical="top" wrapText="1" indent="2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HMETZANOVRI\Documents\&#1054;&#1090;&#1095;&#1105;&#1090;%20&#1043;&#1044;\&#1054;&#1090;&#1095;&#1105;&#1090;&#1099;%20&#1043;&#1044;%20&#1079;&#1072;%204%20&#1082;&#1074;\&#1054;&#1090;&#1095;&#1105;&#1090;%20&#1075;&#1077;&#1085;.%20&#1076;&#1080;&#1088;&#1077;&#1082;&#1090;&#1086;&#1088;&#1072;%204&#1082;&#1074;.%202021\&#1041;&#1102;&#1076;&#1078;&#1077;&#1090;&#1099;%204%20&#1082;&#1074;&#1072;&#1088;&#1090;&#1072;&#1083;%202021%20&#1075;&#1086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ДР"/>
      <sheetName val="СБПР"/>
      <sheetName val="СПРБ"/>
      <sheetName val="СБКВ"/>
      <sheetName val="СБДДС"/>
      <sheetName val="Анализ расходов"/>
      <sheetName val="Дни"/>
      <sheetName val="ФОТ"/>
      <sheetName val="Счёт 20"/>
      <sheetName val="Счёт 26"/>
      <sheetName val="Коммерч. расходы счёт 44"/>
      <sheetName val="Расходы по ПВД счёт 41"/>
      <sheetName val="Расчёт выручки"/>
      <sheetName val="Прочие доходы 91.1"/>
      <sheetName val="Прочие расходы 91.2"/>
      <sheetName val="ОНА счёт 09"/>
      <sheetName val="ОНО счёт 77 "/>
      <sheetName val="Счёт 10 материалы"/>
      <sheetName val="ПВД"/>
      <sheetName val="Дебиторы Кредиторы"/>
      <sheetName val="КЗ РЖД"/>
      <sheetName val="Факторный аренда ПС к прошлому"/>
      <sheetName val="Факторный аренда ПС к плану"/>
      <sheetName val="АСУ ППК"/>
      <sheetName val="ПИ"/>
      <sheetName val="Запасы"/>
      <sheetName val="Услуги связи"/>
      <sheetName val="ЧОП"/>
      <sheetName val="Фин анализ"/>
      <sheetName val="ОИБ ППЗ"/>
      <sheetName val="Оборотка"/>
      <sheetName val="Оборотка подробная"/>
      <sheetName val="Контроль"/>
    </sheetNames>
    <sheetDataSet>
      <sheetData sheetId="0">
        <row r="8">
          <cell r="CI8">
            <v>761.3103785159091</v>
          </cell>
        </row>
        <row r="19">
          <cell r="CI19">
            <v>737.4962002166667</v>
          </cell>
        </row>
        <row r="24">
          <cell r="CI24">
            <v>1426.39946458</v>
          </cell>
        </row>
        <row r="79">
          <cell r="CI79">
            <v>0.00471261</v>
          </cell>
        </row>
        <row r="81">
          <cell r="CK81">
            <v>8.953304130000001</v>
          </cell>
        </row>
        <row r="82">
          <cell r="CK82">
            <v>210.99916157</v>
          </cell>
        </row>
        <row r="89">
          <cell r="CK89">
            <v>62.14124401</v>
          </cell>
        </row>
        <row r="90">
          <cell r="CK90">
            <v>13.11817381</v>
          </cell>
        </row>
        <row r="91">
          <cell r="CK91">
            <v>0.6775903999999999</v>
          </cell>
        </row>
        <row r="92">
          <cell r="CK92">
            <v>0.80396616</v>
          </cell>
        </row>
        <row r="93">
          <cell r="CK93">
            <v>29.44484426</v>
          </cell>
        </row>
        <row r="99">
          <cell r="CK99">
            <v>1077.26552837</v>
          </cell>
        </row>
        <row r="217">
          <cell r="CI217">
            <v>723.76638831</v>
          </cell>
        </row>
        <row r="234">
          <cell r="CI234">
            <v>39.68043422999999</v>
          </cell>
        </row>
        <row r="265">
          <cell r="CI265">
            <v>7.585735880000005</v>
          </cell>
        </row>
        <row r="266">
          <cell r="CI266">
            <v>-0.45715687999999943</v>
          </cell>
        </row>
        <row r="267">
          <cell r="CI2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tabSelected="1" view="pageBreakPreview" zoomScaleSheetLayoutView="100" zoomScalePageLayoutView="0" workbookViewId="0" topLeftCell="A1">
      <selection activeCell="A3" sqref="A3:DD3"/>
    </sheetView>
  </sheetViews>
  <sheetFormatPr defaultColWidth="0.875" defaultRowHeight="12.75"/>
  <cols>
    <col min="1" max="16384" width="0.875" style="1" customWidth="1"/>
  </cols>
  <sheetData>
    <row r="1" s="4" customFormat="1" ht="15.75">
      <c r="DD1" s="5" t="s">
        <v>3</v>
      </c>
    </row>
    <row r="3" spans="1:108" s="2" customFormat="1" ht="16.5">
      <c r="A3" s="10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08" s="2" customFormat="1" ht="16.5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</row>
    <row r="5" spans="1:108" s="2" customFormat="1" ht="16.5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1:108" s="2" customFormat="1" ht="16.5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s="2" customFormat="1" ht="16.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08" s="2" customFormat="1" ht="16.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.75">
      <c r="M10" s="20" t="s">
        <v>31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</row>
    <row r="11" spans="13:96" s="9" customFormat="1" ht="12.75">
      <c r="M11" s="21" t="s">
        <v>10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</row>
    <row r="14" spans="1:108" s="6" customFormat="1" ht="49.5" customHeight="1">
      <c r="A14" s="15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14" t="s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 t="s">
        <v>32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</row>
    <row r="15" spans="1:108" s="8" customFormat="1" ht="15.75">
      <c r="A15" s="7"/>
      <c r="B15" s="12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1" t="s">
        <v>13</v>
      </c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22">
        <f>'[1]СБДР'!$CI$8</f>
        <v>761.3103785159091</v>
      </c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</row>
    <row r="16" spans="1:108" s="8" customFormat="1" ht="31.5" customHeight="1">
      <c r="A16" s="7"/>
      <c r="B16" s="12" t="s">
        <v>29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1" t="s">
        <v>13</v>
      </c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22">
        <f>'[1]СБДР'!$CI$19</f>
        <v>737.4962002166667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</row>
    <row r="17" spans="1:108" s="8" customFormat="1" ht="15.75">
      <c r="A17" s="7"/>
      <c r="B17" s="12" t="s">
        <v>24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1" t="s">
        <v>13</v>
      </c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22">
        <f>'[1]СБДР'!$CI$24</f>
        <v>1426.39946458</v>
      </c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8" customFormat="1" ht="15.75">
      <c r="A18" s="7"/>
      <c r="B18" s="12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1" t="s">
        <v>13</v>
      </c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22">
        <f>SUM(CH19:DD26)</f>
        <v>1403.40852532</v>
      </c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8" customFormat="1" ht="15.75">
      <c r="A19" s="7"/>
      <c r="B19" s="18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9"/>
      <c r="BO19" s="11" t="s">
        <v>13</v>
      </c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22">
        <f>'[1]СБДР'!$CK$82</f>
        <v>210.99916157</v>
      </c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8" customFormat="1" ht="15.75">
      <c r="A20" s="7"/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9"/>
      <c r="BO20" s="11" t="s">
        <v>13</v>
      </c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22">
        <f>'[1]СБДР'!$CK$89</f>
        <v>62.14124401</v>
      </c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108" s="8" customFormat="1" ht="15.75">
      <c r="A21" s="7"/>
      <c r="B21" s="18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9"/>
      <c r="BO21" s="11" t="s">
        <v>13</v>
      </c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22">
        <f>'[1]СБДР'!$CK$90</f>
        <v>13.11817381</v>
      </c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8" customFormat="1" ht="15" customHeight="1">
      <c r="A22" s="7"/>
      <c r="B22" s="18" t="s">
        <v>18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9"/>
      <c r="BO22" s="11" t="s">
        <v>13</v>
      </c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22">
        <f>'[1]СБДР'!$CK$91</f>
        <v>0.6775903999999999</v>
      </c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8" customFormat="1" ht="15" customHeight="1">
      <c r="A23" s="7"/>
      <c r="B23" s="18" t="s">
        <v>19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9"/>
      <c r="BO23" s="11" t="s">
        <v>13</v>
      </c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22">
        <f>'[1]СБДР'!$CK$92</f>
        <v>0.80396616</v>
      </c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8" customFormat="1" ht="15.75">
      <c r="A24" s="7"/>
      <c r="B24" s="18" t="s">
        <v>20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9"/>
      <c r="BO24" s="11" t="s">
        <v>13</v>
      </c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22">
        <f>'[1]СБДР'!$CK$93</f>
        <v>29.44484426</v>
      </c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8" customFormat="1" ht="15.75">
      <c r="A25" s="7"/>
      <c r="B25" s="18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9"/>
      <c r="BO25" s="11" t="s">
        <v>13</v>
      </c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22">
        <f>'[1]СБДР'!$CK$81</f>
        <v>8.953304130000001</v>
      </c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8" customFormat="1" ht="15.75">
      <c r="A26" s="7"/>
      <c r="B26" s="18" t="s">
        <v>25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9"/>
      <c r="BO26" s="11" t="s">
        <v>13</v>
      </c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22">
        <f>'[1]СБДР'!$CI$79+'[1]СБДР'!$CK$99</f>
        <v>1077.2702409800002</v>
      </c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8" customFormat="1" ht="31.5" customHeight="1">
      <c r="A27" s="7"/>
      <c r="B27" s="12" t="s">
        <v>30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3"/>
      <c r="BO27" s="11" t="s">
        <v>13</v>
      </c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22">
        <f>CH15-CH17</f>
        <v>-665.089086064091</v>
      </c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spans="1:108" s="8" customFormat="1" ht="31.5" customHeight="1">
      <c r="A28" s="7"/>
      <c r="B28" s="12" t="s">
        <v>26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3"/>
      <c r="BO28" s="11" t="s">
        <v>13</v>
      </c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22">
        <f>CH16-CH18</f>
        <v>-665.9123251033334</v>
      </c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spans="1:108" s="8" customFormat="1" ht="15.75">
      <c r="A29" s="7"/>
      <c r="B29" s="12" t="s">
        <v>27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3"/>
      <c r="BO29" s="11" t="s">
        <v>13</v>
      </c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22">
        <f>'[1]СБДР'!$CI$217</f>
        <v>723.76638831</v>
      </c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</row>
    <row r="30" spans="1:108" s="8" customFormat="1" ht="15.75">
      <c r="A30" s="7"/>
      <c r="B30" s="12" t="s">
        <v>28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3"/>
      <c r="BO30" s="11" t="s">
        <v>13</v>
      </c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22">
        <f>'[1]СБДР'!$CI$234</f>
        <v>39.68043422999999</v>
      </c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</row>
    <row r="31" spans="1:108" s="8" customFormat="1" ht="15.75">
      <c r="A31" s="7"/>
      <c r="B31" s="12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3"/>
      <c r="BO31" s="11" t="s">
        <v>13</v>
      </c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22">
        <f>CH29-CH30</f>
        <v>684.0859540800001</v>
      </c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</row>
    <row r="32" spans="1:108" s="8" customFormat="1" ht="15.75">
      <c r="A32" s="7"/>
      <c r="B32" s="12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3"/>
      <c r="BO32" s="11" t="s">
        <v>13</v>
      </c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22">
        <f>CH27+CH31</f>
        <v>18.996868015909058</v>
      </c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</row>
    <row r="33" spans="1:108" s="8" customFormat="1" ht="15.75">
      <c r="A33" s="7"/>
      <c r="B33" s="12" t="s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3"/>
      <c r="BO33" s="11" t="s">
        <v>13</v>
      </c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22">
        <f>'[1]СБДР'!$CI$265+'[1]СБДР'!$CI$266+'[1]СБДР'!$CI$267</f>
        <v>7.1285790000000055</v>
      </c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</row>
    <row r="34" spans="1:108" s="8" customFormat="1" ht="15.75">
      <c r="A34" s="7"/>
      <c r="B34" s="12" t="s">
        <v>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3"/>
      <c r="BO34" s="11" t="s">
        <v>13</v>
      </c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22">
        <f>CH32+CH33</f>
        <v>26.125447015909064</v>
      </c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</row>
  </sheetData>
  <sheetProtection/>
  <mergeCells count="71">
    <mergeCell ref="M10:CR10"/>
    <mergeCell ref="M11:CR11"/>
    <mergeCell ref="B20:BN20"/>
    <mergeCell ref="BO20:CG20"/>
    <mergeCell ref="CH20:DD20"/>
    <mergeCell ref="B16:BN16"/>
    <mergeCell ref="CH17:DD17"/>
    <mergeCell ref="BO17:CG17"/>
    <mergeCell ref="B17:BN17"/>
    <mergeCell ref="CH19:DD19"/>
    <mergeCell ref="A6:DD6"/>
    <mergeCell ref="A7:DD7"/>
    <mergeCell ref="A8:DD8"/>
    <mergeCell ref="B21:BN21"/>
    <mergeCell ref="BO21:CG21"/>
    <mergeCell ref="CH21:DD21"/>
    <mergeCell ref="BO15:CG15"/>
    <mergeCell ref="B15:BN15"/>
    <mergeCell ref="CH16:DD16"/>
    <mergeCell ref="BO16:CG16"/>
    <mergeCell ref="BO23:CG23"/>
    <mergeCell ref="CH23:DD23"/>
    <mergeCell ref="BO30:CG30"/>
    <mergeCell ref="B30:BN30"/>
    <mergeCell ref="B22:BN22"/>
    <mergeCell ref="BO22:CG22"/>
    <mergeCell ref="CH28:DD28"/>
    <mergeCell ref="BO28:CG28"/>
    <mergeCell ref="CH33:DD33"/>
    <mergeCell ref="BO33:CG33"/>
    <mergeCell ref="B33:BN33"/>
    <mergeCell ref="CH29:DD29"/>
    <mergeCell ref="BO29:CG29"/>
    <mergeCell ref="B29:BN29"/>
    <mergeCell ref="CH30:DD30"/>
    <mergeCell ref="B28:BN28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CH27:DD27"/>
    <mergeCell ref="BO27:CG27"/>
    <mergeCell ref="B27:BN27"/>
    <mergeCell ref="B26:BN26"/>
    <mergeCell ref="BO26:CG26"/>
    <mergeCell ref="CH26:DD26"/>
    <mergeCell ref="BO19:CG19"/>
    <mergeCell ref="B19:BN19"/>
    <mergeCell ref="CH24:DD24"/>
    <mergeCell ref="BO24:CG24"/>
    <mergeCell ref="B25:BN25"/>
    <mergeCell ref="BO25:CG25"/>
    <mergeCell ref="CH25:DD25"/>
    <mergeCell ref="B24:BN24"/>
    <mergeCell ref="CH22:DD22"/>
    <mergeCell ref="B23:BN23"/>
    <mergeCell ref="A3:DD3"/>
    <mergeCell ref="A4:DD4"/>
    <mergeCell ref="A5:DD5"/>
    <mergeCell ref="CH18:DD18"/>
    <mergeCell ref="BO18:CG18"/>
    <mergeCell ref="B18:BN18"/>
    <mergeCell ref="CH14:DD14"/>
    <mergeCell ref="BO14:CG14"/>
    <mergeCell ref="A14:BN14"/>
    <mergeCell ref="CH15:DD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AhmetzynovRI</cp:lastModifiedBy>
  <cp:lastPrinted>2011-06-16T12:19:23Z</cp:lastPrinted>
  <dcterms:created xsi:type="dcterms:W3CDTF">2011-01-11T10:25:48Z</dcterms:created>
  <dcterms:modified xsi:type="dcterms:W3CDTF">2022-05-31T05:59:06Z</dcterms:modified>
  <cp:category/>
  <cp:version/>
  <cp:contentType/>
  <cp:contentStatus/>
</cp:coreProperties>
</file>